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ПТС\!КОН\для размещения на сайте\раздел показатели ФХД\"/>
    </mc:Choice>
  </mc:AlternateContent>
  <bookViews>
    <workbookView xWindow="0" yWindow="0" windowWidth="28740" windowHeight="12330" activeTab="1"/>
  </bookViews>
  <sheets>
    <sheet name="Лист1" sheetId="1" r:id="rId1"/>
    <sheet name="во" sheetId="2" r:id="rId2"/>
  </sheets>
  <externalReferences>
    <externalReference r:id="rId3"/>
  </externalReferences>
  <definedNames>
    <definedName name="buhg_flag">[1]Титульный!$F$32</definedName>
    <definedName name="dateBuhg">[1]Титульный!$F$33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2" l="1"/>
  <c r="D10" i="2"/>
  <c r="D13" i="2"/>
  <c r="D7" i="2" s="1"/>
  <c r="D38" i="2" s="1"/>
  <c r="D14" i="2"/>
  <c r="D30" i="2"/>
  <c r="D29" i="2" s="1"/>
  <c r="D31" i="2"/>
</calcChain>
</file>

<file path=xl/comments1.xml><?xml version="1.0" encoding="utf-8"?>
<comments xmlns="http://schemas.openxmlformats.org/spreadsheetml/2006/main">
  <authors>
    <author>User</author>
  </authors>
  <commentList>
    <comment ref="D2" authorId="0" shapeId="0">
      <text>
        <r>
          <rPr>
            <sz val="9"/>
            <color indexed="81"/>
            <rFont val="Tahoma"/>
            <family val="2"/>
            <charset val="204"/>
          </rPr>
          <t>Для перехода к Форме 1.0.1 
дважды кликните по этой ячейке</t>
        </r>
      </text>
    </comment>
  </commentList>
</comments>
</file>

<file path=xl/sharedStrings.xml><?xml version="1.0" encoding="utf-8"?>
<sst xmlns="http://schemas.openxmlformats.org/spreadsheetml/2006/main" count="124" uniqueCount="87">
  <si>
    <t>человек</t>
  </si>
  <si>
    <t>Среднесписочная численность основного производственного персонала</t>
  </si>
  <si>
    <t>11</t>
  </si>
  <si>
    <t>тыс. куб. м</t>
  </si>
  <si>
    <t>Объем сточных вод, пропущенных через очистные сооружения</t>
  </si>
  <si>
    <t>10</t>
  </si>
  <si>
    <t>Объем сточных вод, принятых от других регулируемых организаций в сфере водоотведения и (или) очистки сточных вод</t>
  </si>
  <si>
    <t>9</t>
  </si>
  <si>
    <t>Объем сточных вод, принятых от потребителей оказываемых услуг</t>
  </si>
  <si>
    <t>8</t>
  </si>
  <si>
    <t>https://portal.eias.ru/Portal/DownloadPage.aspx?type=12&amp;guid=c9a6ca60-073b-46b5-9004-b790873d4611</t>
  </si>
  <si>
    <t>-</t>
  </si>
  <si>
    <t>Годовая бухгалтерская отчетность, включая бухгалтерский баланс и приложения к нему</t>
  </si>
  <si>
    <t>7</t>
  </si>
  <si>
    <t>тыс. руб.</t>
  </si>
  <si>
    <t>Валовая прибыль (убытки) от продажи товаров и услуг по регулируемому виду деятельности</t>
  </si>
  <si>
    <t>6</t>
  </si>
  <si>
    <t>Изменение стоимости основных фондов за счет их переоценки</t>
  </si>
  <si>
    <t>5.2</t>
  </si>
  <si>
    <t>Изменение стоимости основных фондов за счет их вывода в эксплуатацию</t>
  </si>
  <si>
    <t>5.1.2</t>
  </si>
  <si>
    <t>Изменение стоимости основных фондов за счет их ввода в эксплуатацию</t>
  </si>
  <si>
    <t>5.1.1</t>
  </si>
  <si>
    <t>Изменение стоимости основных фондов за счет их ввода в эксплуатацию (вывода из эксплуатации)</t>
  </si>
  <si>
    <t>5.1</t>
  </si>
  <si>
    <t>Изменение стоимости основных фондов, в том числе:</t>
  </si>
  <si>
    <t>5</t>
  </si>
  <si>
    <t>Размер расходования чистой прибыли на финансирование мероприятий, предусмотренных инвестиционной программой регулируемой организации</t>
  </si>
  <si>
    <t>4.1</t>
  </si>
  <si>
    <t>Чистая прибыль, полученная от регулируемого вида деятельности, в том числе:</t>
  </si>
  <si>
    <t>4</t>
  </si>
  <si>
    <t>прочие расходы</t>
  </si>
  <si>
    <t>3.16.1</t>
  </si>
  <si>
    <t>Прочие расходы, которые подлежат отнесению на регулируемые виды деятельности, в том числе:</t>
  </si>
  <si>
    <t>3.16</t>
  </si>
  <si>
    <t>отсутствует</t>
  </si>
  <si>
    <t>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</t>
  </si>
  <si>
    <t>Расходы на услуги производственного характера, оказываемые по договорам с организациями на проведение регламентных работ в рамках технологического процесса</t>
  </si>
  <si>
    <t>3.13</t>
  </si>
  <si>
    <t>Расходы на капитальный и текущий ремонт основных производственных средств</t>
  </si>
  <si>
    <t>3.12</t>
  </si>
  <si>
    <t>Расходы на капитальный ремонт</t>
  </si>
  <si>
    <t>3.11.2</t>
  </si>
  <si>
    <t>Расходы на текущий ремонт</t>
  </si>
  <si>
    <t>3.11.1</t>
  </si>
  <si>
    <t>Общехозяйственные расходы, в том числе:</t>
  </si>
  <si>
    <t>3.11</t>
  </si>
  <si>
    <t>3.10.2</t>
  </si>
  <si>
    <t>3.10.1</t>
  </si>
  <si>
    <t>Общепроизводственные расходы, в том числе:</t>
  </si>
  <si>
    <t>3.10</t>
  </si>
  <si>
    <t>Расходы на аренду имущества, используемого для осуществления регулируемого вида деятельности</t>
  </si>
  <si>
    <t>3.9</t>
  </si>
  <si>
    <t>Расходы на амортизацию основных производственных средств</t>
  </si>
  <si>
    <t>3.8</t>
  </si>
  <si>
    <t>Отчисления на социальные нужды административно-управленческого персонала</t>
  </si>
  <si>
    <t>3.7</t>
  </si>
  <si>
    <t>Расходы на оплату труда административно-управленческого персонала</t>
  </si>
  <si>
    <t>3.6</t>
  </si>
  <si>
    <t>Отчисления на социальные нужды основного производственного персонала</t>
  </si>
  <si>
    <t>3.5</t>
  </si>
  <si>
    <t>Расходы на оплату труда основного производственного персонала</t>
  </si>
  <si>
    <t>3.4</t>
  </si>
  <si>
    <t>Расходы на хим. реагенты, используемые в технологическом процессе</t>
  </si>
  <si>
    <t>3.3</t>
  </si>
  <si>
    <t>тыс. кВт·ч</t>
  </si>
  <si>
    <t>Объем приобретаемой электрической энергии</t>
  </si>
  <si>
    <t>3.2.2</t>
  </si>
  <si>
    <t>руб.</t>
  </si>
  <si>
    <t>Средневзвешенная стоимость 1 кВт.ч (с учетом мощности)</t>
  </si>
  <si>
    <t>3.2.1</t>
  </si>
  <si>
    <t>Расходы на покупаемую электрическую энергию (мощность), используемую в технологическом процессе:</t>
  </si>
  <si>
    <t>3.2</t>
  </si>
  <si>
    <t>Расходы на оплату услуг по приему, транспортировке и очистке сточных вод другими организациями</t>
  </si>
  <si>
    <t>3.1</t>
  </si>
  <si>
    <t>Себестоимость производимых товаров (оказываемых услуг) по регулируемому виду деятельности, включая:</t>
  </si>
  <si>
    <t>3</t>
  </si>
  <si>
    <t>Выручка от регулируемой деятельности по виду деятельности</t>
  </si>
  <si>
    <t>2</t>
  </si>
  <si>
    <t>х</t>
  </si>
  <si>
    <t>Дата сдачи годового бухгалтерского баланса в налоговые органы</t>
  </si>
  <si>
    <t>1</t>
  </si>
  <si>
    <t>Значение</t>
  </si>
  <si>
    <t>Единица измерения</t>
  </si>
  <si>
    <t>Наименование параметра</t>
  </si>
  <si>
    <t>№ п/п</t>
  </si>
  <si>
    <t>Информация об основных показателях финансово-хозяйственной деятельности регулируемой организации, включая структуру основных производственных затрат в сфере водоотведения и (или) очистки сточных вод                                               АО Водоканал за 2018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</si>
</sst>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"/>
  </numFmts>
  <fonts count="9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9"/>
      <name val="Tahoma"/>
      <family val="2"/>
      <charset val="204"/>
    </font>
    <font>
      <u/>
      <sz val="9"/>
      <color rgb="FF333399"/>
      <name val="Tahoma"/>
      <family val="2"/>
      <charset val="204"/>
    </font>
    <font>
      <b/>
      <sz val="9"/>
      <name val="Tahoma"/>
      <family val="2"/>
      <charset val="204"/>
    </font>
    <font>
      <sz val="9"/>
      <color indexed="55"/>
      <name val="Tahoma"/>
      <family val="2"/>
      <charset val="204"/>
    </font>
    <font>
      <sz val="11"/>
      <color indexed="8"/>
      <name val="Calibri"/>
      <family val="2"/>
      <charset val="204"/>
    </font>
    <font>
      <sz val="10"/>
      <name val="Tahoma"/>
      <family val="2"/>
      <charset val="204"/>
    </font>
    <font>
      <sz val="9"/>
      <color indexed="81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22"/>
      </bottom>
      <diagonal/>
    </border>
  </borders>
  <cellStyleXfs count="6">
    <xf numFmtId="0" fontId="0" fillId="0" borderId="0"/>
    <xf numFmtId="0" fontId="1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4" fillId="0" borderId="2" applyBorder="0">
      <alignment horizontal="center" vertical="center" wrapText="1"/>
    </xf>
    <xf numFmtId="0" fontId="6" fillId="0" borderId="0"/>
  </cellStyleXfs>
  <cellXfs count="20">
    <xf numFmtId="0" fontId="0" fillId="0" borderId="0" xfId="0"/>
    <xf numFmtId="0" fontId="0" fillId="0" borderId="0" xfId="0" applyFill="1"/>
    <xf numFmtId="4" fontId="2" fillId="0" borderId="1" xfId="1" applyNumberFormat="1" applyFont="1" applyFill="1" applyBorder="1" applyAlignment="1" applyProtection="1">
      <alignment horizontal="right" vertical="center" wrapText="1"/>
      <protection locked="0"/>
    </xf>
    <xf numFmtId="0" fontId="2" fillId="0" borderId="1" xfId="1" applyFont="1" applyFill="1" applyBorder="1" applyAlignment="1" applyProtection="1">
      <alignment horizontal="center" vertical="center" wrapText="1"/>
    </xf>
    <xf numFmtId="0" fontId="2" fillId="0" borderId="1" xfId="1" applyFont="1" applyFill="1" applyBorder="1" applyAlignment="1" applyProtection="1">
      <alignment horizontal="left" vertical="center" wrapText="1"/>
    </xf>
    <xf numFmtId="49" fontId="2" fillId="0" borderId="1" xfId="1" applyNumberFormat="1" applyFont="1" applyFill="1" applyBorder="1" applyAlignment="1" applyProtection="1">
      <alignment horizontal="center" vertical="center" wrapText="1"/>
    </xf>
    <xf numFmtId="164" fontId="2" fillId="0" borderId="1" xfId="1" applyNumberFormat="1" applyFont="1" applyFill="1" applyBorder="1" applyAlignment="1" applyProtection="1">
      <alignment horizontal="right" vertical="center" wrapText="1"/>
      <protection locked="0"/>
    </xf>
    <xf numFmtId="49" fontId="3" fillId="0" borderId="1" xfId="2" applyNumberFormat="1" applyFill="1" applyBorder="1" applyAlignment="1" applyProtection="1">
      <alignment horizontal="left" vertical="center" wrapText="1"/>
      <protection locked="0"/>
    </xf>
    <xf numFmtId="0" fontId="2" fillId="0" borderId="1" xfId="1" applyFont="1" applyFill="1" applyBorder="1" applyAlignment="1" applyProtection="1">
      <alignment horizontal="left" vertical="center" wrapText="1" indent="1"/>
    </xf>
    <xf numFmtId="0" fontId="2" fillId="0" borderId="1" xfId="1" applyFont="1" applyFill="1" applyBorder="1" applyAlignment="1" applyProtection="1">
      <alignment horizontal="left" vertical="center" wrapText="1" indent="2"/>
    </xf>
    <xf numFmtId="49" fontId="2" fillId="0" borderId="1" xfId="1" applyNumberFormat="1" applyFont="1" applyFill="1" applyBorder="1" applyAlignment="1" applyProtection="1">
      <alignment horizontal="left" vertical="center" wrapText="1" indent="2"/>
      <protection locked="0"/>
    </xf>
    <xf numFmtId="4" fontId="2" fillId="0" borderId="1" xfId="1" applyNumberFormat="1" applyFont="1" applyFill="1" applyBorder="1" applyAlignment="1" applyProtection="1">
      <alignment horizontal="right" vertical="center" wrapText="1"/>
    </xf>
    <xf numFmtId="49" fontId="2" fillId="0" borderId="1" xfId="3" applyNumberFormat="1" applyFont="1" applyFill="1" applyBorder="1" applyAlignment="1" applyProtection="1">
      <alignment horizontal="right" vertical="center" wrapText="1"/>
    </xf>
    <xf numFmtId="0" fontId="2" fillId="0" borderId="1" xfId="1" applyFont="1" applyFill="1" applyBorder="1" applyAlignment="1" applyProtection="1">
      <alignment horizontal="center" vertical="center" wrapText="1"/>
    </xf>
    <xf numFmtId="49" fontId="2" fillId="0" borderId="1" xfId="1" applyNumberFormat="1" applyFont="1" applyFill="1" applyBorder="1" applyAlignment="1" applyProtection="1">
      <alignment horizontal="center" vertical="center" wrapText="1"/>
    </xf>
    <xf numFmtId="0" fontId="2" fillId="0" borderId="1" xfId="1" applyNumberFormat="1" applyFont="1" applyFill="1" applyBorder="1" applyAlignment="1" applyProtection="1">
      <alignment horizontal="right" vertical="center" wrapText="1"/>
    </xf>
    <xf numFmtId="0" fontId="5" fillId="0" borderId="1" xfId="4" applyNumberFormat="1" applyFont="1" applyFill="1" applyBorder="1" applyAlignment="1" applyProtection="1">
      <alignment horizontal="center" vertical="center" wrapText="1"/>
    </xf>
    <xf numFmtId="49" fontId="5" fillId="0" borderId="1" xfId="4" applyNumberFormat="1" applyFont="1" applyFill="1" applyBorder="1" applyAlignment="1" applyProtection="1">
      <alignment horizontal="center" vertical="center" wrapText="1"/>
    </xf>
    <xf numFmtId="0" fontId="2" fillId="0" borderId="1" xfId="4" applyFont="1" applyFill="1" applyBorder="1" applyAlignment="1" applyProtection="1">
      <alignment horizontal="center" vertical="center" wrapText="1"/>
    </xf>
    <xf numFmtId="0" fontId="7" fillId="0" borderId="3" xfId="5" applyFont="1" applyFill="1" applyBorder="1" applyAlignment="1">
      <alignment horizontal="center" vertical="center" wrapText="1"/>
    </xf>
  </cellXfs>
  <cellStyles count="6">
    <cellStyle name="Гиперссылка" xfId="2" builtinId="8"/>
    <cellStyle name="ЗаголовокСтолбца" xfId="4"/>
    <cellStyle name="Обычный" xfId="0" builtinId="0"/>
    <cellStyle name="Обычный_ЖКУ_проект3" xfId="3"/>
    <cellStyle name="Обычный_Мониторинг инвестиций" xfId="1"/>
    <cellStyle name="Обычный_Шаблон по источникам для Модуля Реестр (2)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5;&#1048;&#1040;&#1057;/2019/&#1079;&#1072;&#1087;&#1086;&#1083;&#1085;&#1077;&#1085;&#1085;&#1099;&#1077;%20&#1096;&#1072;&#1073;&#1083;&#1086;&#1085;&#1099;/FAS.JKH.OPEN.INFO.BALANCE/2018/FAS.JKH.OPEN.INFO.BALANCE.HVS(v1.0.4)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List07"/>
      <sheetName val="modList05"/>
      <sheetName val="Инструкция"/>
      <sheetName val="Лог обновления"/>
      <sheetName val="Титульный"/>
      <sheetName val="Территории"/>
      <sheetName val="Дифференциация"/>
      <sheetName val="Форма 1.0.1 | Форма 2.7.1"/>
      <sheetName val="Форма 2.7.1"/>
      <sheetName val="Форма 1.0.1 | Форма 2.7.2"/>
      <sheetName val="Форма 2.7.2"/>
      <sheetName val="Форма 1.0.1 | Форма 2.8"/>
      <sheetName val="Форма 2.8"/>
      <sheetName val="Форма 1.0.1 | Форма 2.9"/>
      <sheetName val="Форма 2.9"/>
      <sheetName val="Форма 1.0.2"/>
      <sheetName val="Сведения об изменении"/>
      <sheetName val="Комментарии"/>
      <sheetName val="Проверка"/>
      <sheetName val="modProv"/>
      <sheetName val="modReestr"/>
      <sheetName val="AllSheetsInThisWorkbook"/>
      <sheetName val="modCheckCyan"/>
      <sheetName val="modInfo"/>
      <sheetName val="TEHSHEET"/>
      <sheetName val="modfrmSelectData"/>
      <sheetName val="modList06"/>
      <sheetName val="modList01"/>
      <sheetName val="modList08"/>
      <sheetName val="et_union_hor"/>
      <sheetName val="et_union_vert"/>
      <sheetName val="modList00"/>
      <sheetName val="modList02"/>
      <sheetName val="modList03"/>
      <sheetName val="modList04"/>
      <sheetName val="modList09"/>
      <sheetName val="modHTTP"/>
      <sheetName val="modfrmRegion"/>
      <sheetName val="MR_LIST"/>
      <sheetName val="REESTR_VT"/>
      <sheetName val="REESTR_VED"/>
      <sheetName val="modfrmReestrObj"/>
      <sheetName val="DataOrg"/>
      <sheetName val="modfrmReestr"/>
      <sheetName val="modUpdTemplMain"/>
      <sheetName val="REESTR_ORG"/>
      <sheetName val="modClassifierValidate"/>
      <sheetName val="modHyp"/>
      <sheetName val="modfrmDateChoose"/>
      <sheetName val="modComm"/>
      <sheetName val="modThisWorkbook"/>
      <sheetName val="REESTR_MO"/>
      <sheetName val="REESTR_MO_FILTER"/>
      <sheetName val="modfrmReestrMR"/>
      <sheetName val="modServiceModule"/>
      <sheetName val="modfrmCheckUpdates"/>
      <sheetName val="REESTR_DS"/>
      <sheetName val="REESTR_CHS"/>
      <sheetName val="REESTR_LINK"/>
    </sheetNames>
    <sheetDataSet>
      <sheetData sheetId="0"/>
      <sheetData sheetId="1"/>
      <sheetData sheetId="2"/>
      <sheetData sheetId="3"/>
      <sheetData sheetId="4">
        <row r="32">
          <cell r="F32" t="str">
            <v>да</v>
          </cell>
        </row>
        <row r="33">
          <cell r="F33" t="str">
            <v>28.03.2019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D43"/>
  <sheetViews>
    <sheetView tabSelected="1" zoomScaleNormal="100" workbookViewId="0">
      <selection activeCell="B10" sqref="B10"/>
    </sheetView>
  </sheetViews>
  <sheetFormatPr defaultRowHeight="15" x14ac:dyDescent="0.25"/>
  <cols>
    <col min="1" max="1" width="9.140625" style="1"/>
    <col min="2" max="2" width="59.5703125" style="1" customWidth="1"/>
    <col min="3" max="3" width="10.42578125" style="1" customWidth="1"/>
    <col min="4" max="4" width="18.85546875" style="1" customWidth="1"/>
    <col min="5" max="16384" width="9.140625" style="1"/>
  </cols>
  <sheetData>
    <row r="1" spans="1:4" ht="60.75" customHeight="1" x14ac:dyDescent="0.25">
      <c r="A1" s="19" t="s">
        <v>86</v>
      </c>
      <c r="B1" s="19"/>
      <c r="C1" s="19"/>
      <c r="D1" s="19"/>
    </row>
    <row r="2" spans="1:4" x14ac:dyDescent="0.25">
      <c r="A2" s="13" t="s">
        <v>85</v>
      </c>
      <c r="B2" s="18" t="s">
        <v>84</v>
      </c>
      <c r="C2" s="18" t="s">
        <v>83</v>
      </c>
      <c r="D2" s="18" t="s">
        <v>82</v>
      </c>
    </row>
    <row r="3" spans="1:4" x14ac:dyDescent="0.25">
      <c r="A3" s="13"/>
      <c r="B3" s="18"/>
      <c r="C3" s="18"/>
      <c r="D3" s="18"/>
    </row>
    <row r="4" spans="1:4" x14ac:dyDescent="0.25">
      <c r="A4" s="17" t="s">
        <v>81</v>
      </c>
      <c r="B4" s="17" t="s">
        <v>78</v>
      </c>
      <c r="C4" s="17" t="s">
        <v>76</v>
      </c>
      <c r="D4" s="16">
        <v>4</v>
      </c>
    </row>
    <row r="5" spans="1:4" x14ac:dyDescent="0.25">
      <c r="A5" s="5" t="s">
        <v>81</v>
      </c>
      <c r="B5" s="4" t="s">
        <v>80</v>
      </c>
      <c r="C5" s="3" t="s">
        <v>79</v>
      </c>
      <c r="D5" s="15" t="str">
        <f>IF(buhg_flag="да",IF(dateBuhg="","Не указана",dateBuhg),"Не осуществлялась")</f>
        <v>28.03.2019</v>
      </c>
    </row>
    <row r="6" spans="1:4" x14ac:dyDescent="0.25">
      <c r="A6" s="5" t="s">
        <v>78</v>
      </c>
      <c r="B6" s="4" t="s">
        <v>77</v>
      </c>
      <c r="C6" s="3" t="s">
        <v>14</v>
      </c>
      <c r="D6" s="2">
        <v>691716</v>
      </c>
    </row>
    <row r="7" spans="1:4" ht="22.5" x14ac:dyDescent="0.25">
      <c r="A7" s="5" t="s">
        <v>76</v>
      </c>
      <c r="B7" s="4" t="s">
        <v>75</v>
      </c>
      <c r="C7" s="3" t="s">
        <v>14</v>
      </c>
      <c r="D7" s="11">
        <f>SUM(D8:D9,D12:D19,D22,D25,D27,D29)</f>
        <v>949897.97</v>
      </c>
    </row>
    <row r="8" spans="1:4" ht="22.5" x14ac:dyDescent="0.25">
      <c r="A8" s="5" t="s">
        <v>74</v>
      </c>
      <c r="B8" s="8" t="s">
        <v>73</v>
      </c>
      <c r="C8" s="3" t="s">
        <v>14</v>
      </c>
      <c r="D8" s="2"/>
    </row>
    <row r="9" spans="1:4" ht="22.5" x14ac:dyDescent="0.25">
      <c r="A9" s="5" t="s">
        <v>72</v>
      </c>
      <c r="B9" s="8" t="s">
        <v>71</v>
      </c>
      <c r="C9" s="3" t="s">
        <v>14</v>
      </c>
      <c r="D9" s="2">
        <v>50762.93</v>
      </c>
    </row>
    <row r="10" spans="1:4" x14ac:dyDescent="0.25">
      <c r="A10" s="5" t="s">
        <v>70</v>
      </c>
      <c r="B10" s="9" t="s">
        <v>69</v>
      </c>
      <c r="C10" s="3" t="s">
        <v>68</v>
      </c>
      <c r="D10" s="2">
        <f>D9/D11</f>
        <v>3.7012816661514143</v>
      </c>
    </row>
    <row r="11" spans="1:4" x14ac:dyDescent="0.25">
      <c r="A11" s="5" t="s">
        <v>67</v>
      </c>
      <c r="B11" s="9" t="s">
        <v>66</v>
      </c>
      <c r="C11" s="3" t="s">
        <v>65</v>
      </c>
      <c r="D11" s="2">
        <v>13714.96</v>
      </c>
    </row>
    <row r="12" spans="1:4" ht="22.5" x14ac:dyDescent="0.25">
      <c r="A12" s="5" t="s">
        <v>64</v>
      </c>
      <c r="B12" s="8" t="s">
        <v>63</v>
      </c>
      <c r="C12" s="3" t="s">
        <v>14</v>
      </c>
      <c r="D12" s="2">
        <v>2671.2</v>
      </c>
    </row>
    <row r="13" spans="1:4" x14ac:dyDescent="0.25">
      <c r="A13" s="5" t="s">
        <v>62</v>
      </c>
      <c r="B13" s="8" t="s">
        <v>61</v>
      </c>
      <c r="C13" s="3" t="s">
        <v>14</v>
      </c>
      <c r="D13" s="2">
        <f>169869.93+18905.7</f>
        <v>188775.63</v>
      </c>
    </row>
    <row r="14" spans="1:4" ht="22.5" x14ac:dyDescent="0.25">
      <c r="A14" s="5" t="s">
        <v>60</v>
      </c>
      <c r="B14" s="8" t="s">
        <v>59</v>
      </c>
      <c r="C14" s="3" t="s">
        <v>14</v>
      </c>
      <c r="D14" s="2">
        <f>50468.38+338.81</f>
        <v>50807.189999999995</v>
      </c>
    </row>
    <row r="15" spans="1:4" ht="22.5" x14ac:dyDescent="0.25">
      <c r="A15" s="5" t="s">
        <v>58</v>
      </c>
      <c r="B15" s="8" t="s">
        <v>57</v>
      </c>
      <c r="C15" s="3" t="s">
        <v>14</v>
      </c>
      <c r="D15" s="2">
        <v>71504.37</v>
      </c>
    </row>
    <row r="16" spans="1:4" ht="22.5" x14ac:dyDescent="0.25">
      <c r="A16" s="5" t="s">
        <v>56</v>
      </c>
      <c r="B16" s="8" t="s">
        <v>55</v>
      </c>
      <c r="C16" s="3" t="s">
        <v>14</v>
      </c>
      <c r="D16" s="2">
        <v>18628.71</v>
      </c>
    </row>
    <row r="17" spans="1:4" x14ac:dyDescent="0.25">
      <c r="A17" s="5" t="s">
        <v>54</v>
      </c>
      <c r="B17" s="8" t="s">
        <v>53</v>
      </c>
      <c r="C17" s="3" t="s">
        <v>14</v>
      </c>
      <c r="D17" s="2">
        <v>52599.66</v>
      </c>
    </row>
    <row r="18" spans="1:4" ht="22.5" x14ac:dyDescent="0.25">
      <c r="A18" s="5" t="s">
        <v>52</v>
      </c>
      <c r="B18" s="8" t="s">
        <v>51</v>
      </c>
      <c r="C18" s="3" t="s">
        <v>14</v>
      </c>
      <c r="D18" s="2"/>
    </row>
    <row r="19" spans="1:4" x14ac:dyDescent="0.25">
      <c r="A19" s="5" t="s">
        <v>50</v>
      </c>
      <c r="B19" s="8" t="s">
        <v>49</v>
      </c>
      <c r="C19" s="3" t="s">
        <v>14</v>
      </c>
      <c r="D19" s="2">
        <v>66804.289999999994</v>
      </c>
    </row>
    <row r="20" spans="1:4" x14ac:dyDescent="0.25">
      <c r="A20" s="5" t="s">
        <v>48</v>
      </c>
      <c r="B20" s="9" t="s">
        <v>43</v>
      </c>
      <c r="C20" s="3" t="s">
        <v>14</v>
      </c>
      <c r="D20" s="2">
        <v>10724.65</v>
      </c>
    </row>
    <row r="21" spans="1:4" x14ac:dyDescent="0.25">
      <c r="A21" s="5" t="s">
        <v>47</v>
      </c>
      <c r="B21" s="9" t="s">
        <v>41</v>
      </c>
      <c r="C21" s="3" t="s">
        <v>14</v>
      </c>
      <c r="D21" s="2"/>
    </row>
    <row r="22" spans="1:4" x14ac:dyDescent="0.25">
      <c r="A22" s="5" t="s">
        <v>46</v>
      </c>
      <c r="B22" s="8" t="s">
        <v>45</v>
      </c>
      <c r="C22" s="3" t="s">
        <v>14</v>
      </c>
      <c r="D22" s="2">
        <v>39318.03</v>
      </c>
    </row>
    <row r="23" spans="1:4" x14ac:dyDescent="0.25">
      <c r="A23" s="5" t="s">
        <v>44</v>
      </c>
      <c r="B23" s="9" t="s">
        <v>43</v>
      </c>
      <c r="C23" s="3" t="s">
        <v>14</v>
      </c>
      <c r="D23" s="2"/>
    </row>
    <row r="24" spans="1:4" x14ac:dyDescent="0.25">
      <c r="A24" s="5" t="s">
        <v>42</v>
      </c>
      <c r="B24" s="9" t="s">
        <v>41</v>
      </c>
      <c r="C24" s="3" t="s">
        <v>14</v>
      </c>
      <c r="D24" s="2"/>
    </row>
    <row r="25" spans="1:4" ht="22.5" x14ac:dyDescent="0.25">
      <c r="A25" s="14" t="s">
        <v>40</v>
      </c>
      <c r="B25" s="8" t="s">
        <v>39</v>
      </c>
      <c r="C25" s="13" t="s">
        <v>14</v>
      </c>
      <c r="D25" s="2">
        <v>9137.9699999999993</v>
      </c>
    </row>
    <row r="26" spans="1:4" ht="45" x14ac:dyDescent="0.25">
      <c r="A26" s="14"/>
      <c r="B26" s="9" t="s">
        <v>36</v>
      </c>
      <c r="C26" s="13"/>
      <c r="D26" s="12" t="s">
        <v>35</v>
      </c>
    </row>
    <row r="27" spans="1:4" ht="33.75" x14ac:dyDescent="0.25">
      <c r="A27" s="14" t="s">
        <v>38</v>
      </c>
      <c r="B27" s="8" t="s">
        <v>37</v>
      </c>
      <c r="C27" s="13" t="s">
        <v>14</v>
      </c>
      <c r="D27" s="2"/>
    </row>
    <row r="28" spans="1:4" ht="45" x14ac:dyDescent="0.25">
      <c r="A28" s="14"/>
      <c r="B28" s="9" t="s">
        <v>36</v>
      </c>
      <c r="C28" s="13"/>
      <c r="D28" s="12" t="s">
        <v>35</v>
      </c>
    </row>
    <row r="29" spans="1:4" ht="22.5" x14ac:dyDescent="0.25">
      <c r="A29" s="5" t="s">
        <v>34</v>
      </c>
      <c r="B29" s="8" t="s">
        <v>33</v>
      </c>
      <c r="C29" s="3" t="s">
        <v>14</v>
      </c>
      <c r="D29" s="11">
        <f>SUM(D30:D30)</f>
        <v>398887.99</v>
      </c>
    </row>
    <row r="30" spans="1:4" x14ac:dyDescent="0.25">
      <c r="A30" s="5" t="s">
        <v>32</v>
      </c>
      <c r="B30" s="10" t="s">
        <v>31</v>
      </c>
      <c r="C30" s="3" t="s">
        <v>14</v>
      </c>
      <c r="D30" s="2">
        <f>397504.54+1383.45</f>
        <v>398887.99</v>
      </c>
    </row>
    <row r="31" spans="1:4" ht="22.5" x14ac:dyDescent="0.25">
      <c r="A31" s="5" t="s">
        <v>30</v>
      </c>
      <c r="B31" s="4" t="s">
        <v>29</v>
      </c>
      <c r="C31" s="3" t="s">
        <v>14</v>
      </c>
      <c r="D31" s="2">
        <f>92570.04+15049.64</f>
        <v>107619.68</v>
      </c>
    </row>
    <row r="32" spans="1:4" ht="33.75" x14ac:dyDescent="0.25">
      <c r="A32" s="5" t="s">
        <v>28</v>
      </c>
      <c r="B32" s="8" t="s">
        <v>27</v>
      </c>
      <c r="C32" s="3" t="s">
        <v>14</v>
      </c>
      <c r="D32" s="2">
        <v>92570.04</v>
      </c>
    </row>
    <row r="33" spans="1:4" x14ac:dyDescent="0.25">
      <c r="A33" s="5" t="s">
        <v>26</v>
      </c>
      <c r="B33" s="4" t="s">
        <v>25</v>
      </c>
      <c r="C33" s="3" t="s">
        <v>14</v>
      </c>
      <c r="D33" s="2">
        <v>253889</v>
      </c>
    </row>
    <row r="34" spans="1:4" ht="22.5" x14ac:dyDescent="0.25">
      <c r="A34" s="5" t="s">
        <v>24</v>
      </c>
      <c r="B34" s="8" t="s">
        <v>23</v>
      </c>
      <c r="C34" s="3" t="s">
        <v>14</v>
      </c>
      <c r="D34" s="2">
        <v>253889</v>
      </c>
    </row>
    <row r="35" spans="1:4" ht="22.5" x14ac:dyDescent="0.25">
      <c r="A35" s="5" t="s">
        <v>22</v>
      </c>
      <c r="B35" s="9" t="s">
        <v>21</v>
      </c>
      <c r="C35" s="3" t="s">
        <v>14</v>
      </c>
      <c r="D35" s="2">
        <v>253889</v>
      </c>
    </row>
    <row r="36" spans="1:4" ht="22.5" x14ac:dyDescent="0.25">
      <c r="A36" s="5" t="s">
        <v>20</v>
      </c>
      <c r="B36" s="9" t="s">
        <v>19</v>
      </c>
      <c r="C36" s="3" t="s">
        <v>14</v>
      </c>
      <c r="D36" s="2"/>
    </row>
    <row r="37" spans="1:4" x14ac:dyDescent="0.25">
      <c r="A37" s="5" t="s">
        <v>18</v>
      </c>
      <c r="B37" s="8" t="s">
        <v>17</v>
      </c>
      <c r="C37" s="3" t="s">
        <v>14</v>
      </c>
      <c r="D37" s="2"/>
    </row>
    <row r="38" spans="1:4" ht="22.5" x14ac:dyDescent="0.25">
      <c r="A38" s="5" t="s">
        <v>16</v>
      </c>
      <c r="B38" s="4" t="s">
        <v>15</v>
      </c>
      <c r="C38" s="3" t="s">
        <v>14</v>
      </c>
      <c r="D38" s="2">
        <f>D6-D7</f>
        <v>-258181.96999999997</v>
      </c>
    </row>
    <row r="39" spans="1:4" ht="56.25" x14ac:dyDescent="0.25">
      <c r="A39" s="5" t="s">
        <v>13</v>
      </c>
      <c r="B39" s="4" t="s">
        <v>12</v>
      </c>
      <c r="C39" s="3" t="s">
        <v>11</v>
      </c>
      <c r="D39" s="7" t="s">
        <v>10</v>
      </c>
    </row>
    <row r="40" spans="1:4" x14ac:dyDescent="0.25">
      <c r="A40" s="5" t="s">
        <v>9</v>
      </c>
      <c r="B40" s="4" t="s">
        <v>8</v>
      </c>
      <c r="C40" s="3" t="s">
        <v>3</v>
      </c>
      <c r="D40" s="6">
        <v>14889.197126495939</v>
      </c>
    </row>
    <row r="41" spans="1:4" ht="22.5" x14ac:dyDescent="0.25">
      <c r="A41" s="5" t="s">
        <v>7</v>
      </c>
      <c r="B41" s="4" t="s">
        <v>6</v>
      </c>
      <c r="C41" s="3" t="s">
        <v>3</v>
      </c>
      <c r="D41" s="6"/>
    </row>
    <row r="42" spans="1:4" x14ac:dyDescent="0.25">
      <c r="A42" s="5" t="s">
        <v>5</v>
      </c>
      <c r="B42" s="4" t="s">
        <v>4</v>
      </c>
      <c r="C42" s="3" t="s">
        <v>3</v>
      </c>
      <c r="D42" s="6">
        <v>20374.080000000002</v>
      </c>
    </row>
    <row r="43" spans="1:4" ht="22.5" x14ac:dyDescent="0.25">
      <c r="A43" s="5" t="s">
        <v>2</v>
      </c>
      <c r="B43" s="4" t="s">
        <v>1</v>
      </c>
      <c r="C43" s="3" t="s">
        <v>0</v>
      </c>
      <c r="D43" s="2">
        <v>319.68937564716947</v>
      </c>
    </row>
  </sheetData>
  <mergeCells count="9">
    <mergeCell ref="A1:D1"/>
    <mergeCell ref="A27:A28"/>
    <mergeCell ref="C27:C28"/>
    <mergeCell ref="D2:D3"/>
    <mergeCell ref="A2:A3"/>
    <mergeCell ref="B2:B3"/>
    <mergeCell ref="C2:C3"/>
    <mergeCell ref="A25:A26"/>
    <mergeCell ref="C25:C26"/>
  </mergeCells>
  <dataValidations count="6">
    <dataValidation allowBlank="1" showInputMessage="1" showErrorMessage="1" prompt="Для выбора выполните двойной щелчок левой клавиши мыши по соответствующей ячейке." sqref="D26 D28"/>
    <dataValidation type="textLength" operator="lessThanOrEqual" allowBlank="1" showInputMessage="1" showErrorMessage="1" errorTitle="Ошибка" error="Допускается ввод не более 900 символов!" prompt="Введите наименование прочих расходов" sqref="B30">
      <formula1>900</formula1>
    </dataValidation>
    <dataValidation type="decimal" allowBlank="1" showErrorMessage="1" errorTitle="Ошибка" error="Допускается ввод только неотрицательных чисел!" sqref="D40:D42 D32 D6 D27 D29:D30 D8:D25">
      <formula1>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D33:D37 D43">
      <formula1>-9.99999999999999E+37</formula1>
      <formula2>9.99999999999999E+37</formula2>
    </dataValidation>
    <dataValidation type="decimal" allowBlank="1" showErrorMessage="1" errorTitle="Ошибка" error="Допускается ввод только действительных чисел!" sqref="D38 D31">
      <formula1>-9.99999999999999E+23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D39">
      <formula1>900</formula1>
    </dataValidation>
  </dataValidations>
  <printOptions horizontalCentered="1"/>
  <pageMargins left="0.70866141732283472" right="0.70866141732283472" top="0.55118110236220474" bottom="0.39370078740157483" header="0.31496062992125984" footer="0.31496062992125984"/>
  <pageSetup paperSize="9" scale="83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во</vt:lpstr>
    </vt:vector>
  </TitlesOfParts>
  <Company>diakov.net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administrator6</dc:creator>
  <cp:lastModifiedBy>administrator6</cp:lastModifiedBy>
  <dcterms:created xsi:type="dcterms:W3CDTF">2019-07-04T07:37:55Z</dcterms:created>
  <dcterms:modified xsi:type="dcterms:W3CDTF">2019-07-04T07:39:45Z</dcterms:modified>
</cp:coreProperties>
</file>