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ТС\!КОН\для размещения на сайте\раздел показатели ФХД\"/>
    </mc:Choice>
  </mc:AlternateContent>
  <bookViews>
    <workbookView xWindow="0" yWindow="0" windowWidth="20490" windowHeight="7755" activeTab="1"/>
  </bookViews>
  <sheets>
    <sheet name="Лист1" sheetId="1" r:id="rId1"/>
    <sheet name="вс" sheetId="2" r:id="rId2"/>
  </sheets>
  <externalReferences>
    <externalReference r:id="rId3"/>
  </externalReferences>
  <definedNames>
    <definedName name="buhg_flag">[1]Титульный!$F$32</definedName>
    <definedName name="dateBuhg">[1]Титульный!$F$33</definedName>
    <definedName name="_xlnm.Print_Titles" localSheetId="1">вс!$2:$4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11" i="2"/>
  <c r="D14" i="2"/>
  <c r="D13" i="2" s="1"/>
  <c r="D7" i="2" s="1"/>
  <c r="D15" i="2"/>
  <c r="D18" i="2"/>
  <c r="D16" i="2" s="1"/>
  <c r="D27" i="2"/>
  <c r="D31" i="2"/>
  <c r="D32" i="2"/>
  <c r="D33" i="2"/>
</calcChain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<sst xmlns="http://schemas.openxmlformats.org/spreadsheetml/2006/main" count="154" uniqueCount="109">
  <si>
    <t>%</t>
  </si>
  <si>
    <t>Показатель использования производственных объектов, в том числе:</t>
  </si>
  <si>
    <t>16</t>
  </si>
  <si>
    <t>Расход воды на хозяйственно-бытовые нужды</t>
  </si>
  <si>
    <t>15.1</t>
  </si>
  <si>
    <t>Расход воды на собственные нужды, в том числе:</t>
  </si>
  <si>
    <t>15</t>
  </si>
  <si>
    <t>тыс. кВт·ч или тыс. куб. м</t>
  </si>
  <si>
    <t>Удельный расход электроэнергии на подачу воды в сеть</t>
  </si>
  <si>
    <t>14</t>
  </si>
  <si>
    <t>человек</t>
  </si>
  <si>
    <t>Среднесписочная численность основного производственного персонала</t>
  </si>
  <si>
    <t>13</t>
  </si>
  <si>
    <t>Потери воды в сетях</t>
  </si>
  <si>
    <t>12</t>
  </si>
  <si>
    <t>тыс. куб. м</t>
  </si>
  <si>
    <t>Объем отпущенной потребителям воды, определенный расчетным путем (по нормативам потребления)</t>
  </si>
  <si>
    <t>11.2</t>
  </si>
  <si>
    <t>Объем отпущенной потребителям воды, определенный по приборам учета</t>
  </si>
  <si>
    <t>11.1</t>
  </si>
  <si>
    <t>Объем отпущенной потребителям воды, в том числе:</t>
  </si>
  <si>
    <t>11</t>
  </si>
  <si>
    <t>Объем воды, пропущенной через очистные сооружения</t>
  </si>
  <si>
    <t>10</t>
  </si>
  <si>
    <t>Объем покупной воды</t>
  </si>
  <si>
    <t>9</t>
  </si>
  <si>
    <t>Объем поднятой воды</t>
  </si>
  <si>
    <t>8</t>
  </si>
  <si>
    <t>https://portal.eias.ru/Portal/DownloadPage.aspx?type=12&amp;guid=c9a6ca60-073b-46b5-9004-b790873d4611</t>
  </si>
  <si>
    <t>x</t>
  </si>
  <si>
    <t>Годовая бухгалтерская отчетность, включая бухгалтерский баланс и приложения к нему</t>
  </si>
  <si>
    <t>7</t>
  </si>
  <si>
    <t>тыс. руб.</t>
  </si>
  <si>
    <t>Валовая прибыль (убытки) от продажи товаров и услуг по регулируемому виду деятельности</t>
  </si>
  <si>
    <t>6</t>
  </si>
  <si>
    <t>Изменение стоимости основных фондов за счет их переоценки</t>
  </si>
  <si>
    <t>5.2</t>
  </si>
  <si>
    <t>Изменение стоимости основных фондов за счет их вывода в эксплуатацию</t>
  </si>
  <si>
    <t>5.1.2</t>
  </si>
  <si>
    <t>Изменение стоимости основных фондов за счет их ввода в эксплуатацию</t>
  </si>
  <si>
    <t>5.1.1</t>
  </si>
  <si>
    <t>Изменение стоимости основных фондов за счет их ввода в эксплуатацию (вывода из эксплуатации)</t>
  </si>
  <si>
    <t>5.1</t>
  </si>
  <si>
    <t>Изменение стоимости основных фондов, в том числе:</t>
  </si>
  <si>
    <t>5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</si>
  <si>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</si>
  <si>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4.1</t>
  </si>
  <si>
    <t>Чистая прибыль, полученная от регулируемого вида деятельности, в том числе:</t>
  </si>
  <si>
    <t>4</t>
  </si>
  <si>
    <t>прочие расходы</t>
  </si>
  <si>
    <t>3.12.1</t>
  </si>
  <si>
    <t>Прочие расходы, которые подлежат отнесению на регулируемые виды деятельности, в том числе:</t>
  </si>
  <si>
    <t>3.12</t>
  </si>
  <si>
    <t>отсутствует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</si>
  <si>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</si>
  <si>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</si>
  <si>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3.11</t>
  </si>
  <si>
    <t>Расходы на капитальный и текущий ремонт основных производственных средств</t>
  </si>
  <si>
    <t>3.10</t>
  </si>
  <si>
    <t>Расходы на капитальный ремонт</t>
  </si>
  <si>
    <t>3.9.2</t>
  </si>
  <si>
    <t>Расходы на текущий ремонт</t>
  </si>
  <si>
    <t>3.9.1</t>
  </si>
  <si>
    <t>Общехозяйственные расходы, в том числе:</t>
  </si>
  <si>
    <t>3.9</t>
  </si>
  <si>
    <t>3.8.2</t>
  </si>
  <si>
    <t>3.8.1</t>
  </si>
  <si>
    <t>Общепроизводственные расходы, в том числе:</t>
  </si>
  <si>
    <t>3.8</t>
  </si>
  <si>
    <t>Расходы на аренду имущества, используемого для осуществления регулируемого вида деятельности</t>
  </si>
  <si>
    <t>3.7</t>
  </si>
  <si>
    <t>Расходы на амортизацию основных производственных средств</t>
  </si>
  <si>
    <t>3.6</t>
  </si>
  <si>
    <t>Отчисления на социальные нужды административно-управленческого персонала</t>
  </si>
  <si>
    <t>3.5.2</t>
  </si>
  <si>
    <t>Расходы на оплату труда административно-управленческого персонала</t>
  </si>
  <si>
    <t>3.5.1</t>
  </si>
  <si>
    <t>Расходы на оплату труда и отчисления на социальные нужды административно-управленческого персонала, в том числе:</t>
  </si>
  <si>
    <t>3.5</t>
  </si>
  <si>
    <t>Отчисления на социальные нужды основного производственного персонала</t>
  </si>
  <si>
    <t>3.4.2</t>
  </si>
  <si>
    <t>Расходы на оплату труда основного производственного персонала</t>
  </si>
  <si>
    <t>3.4.1</t>
  </si>
  <si>
    <t>Расходы на оплату труда и отчисления на социальные нужды основного производственного персонала, в том числе:</t>
  </si>
  <si>
    <t>3.4</t>
  </si>
  <si>
    <t>Расходы на химические реагенты, используемые в технологическом процессе</t>
  </si>
  <si>
    <t>3.3</t>
  </si>
  <si>
    <t>тыс. кВт·ч</t>
  </si>
  <si>
    <t>Объем приобретения электрической энергии</t>
  </si>
  <si>
    <t>3.2.2</t>
  </si>
  <si>
    <t>руб.</t>
  </si>
  <si>
    <t>Средневзвешенная стоимость 1 кВт.ч (с учетом мощности)</t>
  </si>
  <si>
    <t>3.2.1</t>
  </si>
  <si>
    <t>Расходы на покупаемую электрическую энергию (мощность), используемую в технологическом процессе:</t>
  </si>
  <si>
    <t>3.2</t>
  </si>
  <si>
    <t>Расходы на оплату холодной воды, приобретаемой у других организаций для последующей подачи потребителям</t>
  </si>
  <si>
    <t>3.1</t>
  </si>
  <si>
    <t>Себестоимость производимых товаров (оказываемых услуг) по регулируемому виду деятельности, включая:</t>
  </si>
  <si>
    <t>3</t>
  </si>
  <si>
    <t>Выручка от регулируемого вида деятельности</t>
  </si>
  <si>
    <t>2</t>
  </si>
  <si>
    <t>х</t>
  </si>
  <si>
    <t>Дата сдачи годового бухгалтерского баланса в налоговые органы</t>
  </si>
  <si>
    <t>1</t>
  </si>
  <si>
    <t>Значение</t>
  </si>
  <si>
    <t>Единица измерения</t>
  </si>
  <si>
    <t>Наименование параметра</t>
  </si>
  <si>
    <t>№ п/п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</si>
  <si>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в сфере холодного водоснабжения АО Водоканал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</si>
</sst>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2" applyBorder="0">
      <alignment horizontal="center" vertical="center" wrapText="1"/>
    </xf>
    <xf numFmtId="0" fontId="6" fillId="0" borderId="0"/>
  </cellStyleXfs>
  <cellXfs count="20">
    <xf numFmtId="0" fontId="0" fillId="0" borderId="0" xfId="0"/>
    <xf numFmtId="0" fontId="0" fillId="0" borderId="0" xfId="0" applyFill="1"/>
    <xf numFmtId="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 indent="1"/>
    </xf>
    <xf numFmtId="164" fontId="2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3" fillId="0" borderId="1" xfId="2" applyNumberForma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 wrapText="1" indent="2"/>
    </xf>
    <xf numFmtId="49" fontId="2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49" fontId="2" fillId="0" borderId="1" xfId="3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2" fillId="0" borderId="1" xfId="4" applyFont="1" applyFill="1" applyBorder="1" applyAlignment="1" applyProtection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</cellXfs>
  <cellStyles count="6">
    <cellStyle name="Гиперссылка" xfId="2" builtinId="8"/>
    <cellStyle name="ЗаголовокСтолбца" xfId="4"/>
    <cellStyle name="Обычный" xfId="0" builtinId="0"/>
    <cellStyle name="Обычный_ЖКУ_проект3" xfId="3"/>
    <cellStyle name="Обычный_Мониторинг инвестиций" xfId="1"/>
    <cellStyle name="Обычный_Шаблон по источникам для Модуля Реестр (2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9/&#1079;&#1072;&#1087;&#1086;&#1083;&#1085;&#1077;&#1085;&#1085;&#1099;&#1077;%20&#1096;&#1072;&#1073;&#1083;&#1086;&#1085;&#1099;/FAS.JKH.OPEN.INFO.BALANCE/2018/FAS.JKH.OPEN.INFO.BALANCE.HVS(v1.0.4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7"/>
      <sheetName val="modList05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>
        <row r="32">
          <cell r="F32" t="str">
            <v>да</v>
          </cell>
        </row>
        <row r="33">
          <cell r="F33" t="str">
            <v>28.03.2019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zoomScaleNormal="100" workbookViewId="0">
      <selection activeCell="H8" sqref="H8"/>
    </sheetView>
  </sheetViews>
  <sheetFormatPr defaultRowHeight="15" x14ac:dyDescent="0.25"/>
  <cols>
    <col min="1" max="1" width="9.140625" style="1"/>
    <col min="2" max="2" width="59.5703125" style="1" customWidth="1"/>
    <col min="3" max="3" width="10.42578125" style="1" customWidth="1"/>
    <col min="4" max="4" width="18.85546875" style="1" customWidth="1"/>
    <col min="5" max="16384" width="9.140625" style="1"/>
  </cols>
  <sheetData>
    <row r="1" spans="1:4" ht="57.75" customHeight="1" x14ac:dyDescent="0.25">
      <c r="A1" s="19" t="s">
        <v>108</v>
      </c>
      <c r="B1" s="19"/>
      <c r="C1" s="19"/>
      <c r="D1" s="19"/>
    </row>
    <row r="2" spans="1:4" x14ac:dyDescent="0.25">
      <c r="A2" s="13" t="s">
        <v>107</v>
      </c>
      <c r="B2" s="18" t="s">
        <v>106</v>
      </c>
      <c r="C2" s="18" t="s">
        <v>105</v>
      </c>
      <c r="D2" s="18" t="s">
        <v>104</v>
      </c>
    </row>
    <row r="3" spans="1:4" x14ac:dyDescent="0.25">
      <c r="A3" s="13"/>
      <c r="B3" s="18"/>
      <c r="C3" s="18"/>
      <c r="D3" s="18"/>
    </row>
    <row r="4" spans="1:4" x14ac:dyDescent="0.25">
      <c r="A4" s="17" t="s">
        <v>103</v>
      </c>
      <c r="B4" s="17" t="s">
        <v>100</v>
      </c>
      <c r="C4" s="17" t="s">
        <v>98</v>
      </c>
      <c r="D4" s="16">
        <v>4</v>
      </c>
    </row>
    <row r="5" spans="1:4" x14ac:dyDescent="0.25">
      <c r="A5" s="5" t="s">
        <v>103</v>
      </c>
      <c r="B5" s="4" t="s">
        <v>102</v>
      </c>
      <c r="C5" s="3" t="s">
        <v>101</v>
      </c>
      <c r="D5" s="15" t="str">
        <f>IF(buhg_flag="да",IF(dateBuhg="","Не указана",dateBuhg),"Не осуществлялась")</f>
        <v>28.03.2019</v>
      </c>
    </row>
    <row r="6" spans="1:4" x14ac:dyDescent="0.25">
      <c r="A6" s="5" t="s">
        <v>100</v>
      </c>
      <c r="B6" s="4" t="s">
        <v>99</v>
      </c>
      <c r="C6" s="3" t="s">
        <v>32</v>
      </c>
      <c r="D6" s="2">
        <v>1391864</v>
      </c>
    </row>
    <row r="7" spans="1:4" ht="22.5" x14ac:dyDescent="0.25">
      <c r="A7" s="5" t="s">
        <v>98</v>
      </c>
      <c r="B7" s="4" t="s">
        <v>97</v>
      </c>
      <c r="C7" s="3" t="s">
        <v>32</v>
      </c>
      <c r="D7" s="11">
        <f>SUM(D8:D9,D12:D13,D16,D19:D21,D24,D27:D31)</f>
        <v>606999.19999999995</v>
      </c>
    </row>
    <row r="8" spans="1:4" ht="22.5" x14ac:dyDescent="0.25">
      <c r="A8" s="5" t="s">
        <v>96</v>
      </c>
      <c r="B8" s="6" t="s">
        <v>95</v>
      </c>
      <c r="C8" s="3" t="s">
        <v>32</v>
      </c>
      <c r="D8" s="2"/>
    </row>
    <row r="9" spans="1:4" ht="22.5" x14ac:dyDescent="0.25">
      <c r="A9" s="5" t="s">
        <v>94</v>
      </c>
      <c r="B9" s="6" t="s">
        <v>93</v>
      </c>
      <c r="C9" s="3" t="s">
        <v>32</v>
      </c>
      <c r="D9" s="2">
        <v>43914.21</v>
      </c>
    </row>
    <row r="10" spans="1:4" x14ac:dyDescent="0.25">
      <c r="A10" s="5" t="s">
        <v>92</v>
      </c>
      <c r="B10" s="9" t="s">
        <v>91</v>
      </c>
      <c r="C10" s="3" t="s">
        <v>90</v>
      </c>
      <c r="D10" s="2">
        <v>3.6779999999999999</v>
      </c>
    </row>
    <row r="11" spans="1:4" x14ac:dyDescent="0.25">
      <c r="A11" s="5" t="s">
        <v>89</v>
      </c>
      <c r="B11" s="9" t="s">
        <v>88</v>
      </c>
      <c r="C11" s="3" t="s">
        <v>87</v>
      </c>
      <c r="D11" s="7">
        <f>D9/D10</f>
        <v>11939.698205546492</v>
      </c>
    </row>
    <row r="12" spans="1:4" ht="22.5" x14ac:dyDescent="0.25">
      <c r="A12" s="5" t="s">
        <v>86</v>
      </c>
      <c r="B12" s="6" t="s">
        <v>85</v>
      </c>
      <c r="C12" s="3" t="s">
        <v>32</v>
      </c>
      <c r="D12" s="2">
        <v>6733.79</v>
      </c>
    </row>
    <row r="13" spans="1:4" ht="22.5" x14ac:dyDescent="0.25">
      <c r="A13" s="5" t="s">
        <v>84</v>
      </c>
      <c r="B13" s="6" t="s">
        <v>83</v>
      </c>
      <c r="C13" s="3" t="s">
        <v>32</v>
      </c>
      <c r="D13" s="2">
        <f>D14+D15</f>
        <v>156239.21</v>
      </c>
    </row>
    <row r="14" spans="1:4" ht="22.5" x14ac:dyDescent="0.25">
      <c r="A14" s="5" t="s">
        <v>82</v>
      </c>
      <c r="B14" s="9" t="s">
        <v>81</v>
      </c>
      <c r="C14" s="3" t="s">
        <v>32</v>
      </c>
      <c r="D14" s="2">
        <f>118330.28+2076.62</f>
        <v>120406.9</v>
      </c>
    </row>
    <row r="15" spans="1:4" ht="22.5" x14ac:dyDescent="0.25">
      <c r="A15" s="5" t="s">
        <v>80</v>
      </c>
      <c r="B15" s="9" t="s">
        <v>79</v>
      </c>
      <c r="C15" s="3" t="s">
        <v>32</v>
      </c>
      <c r="D15" s="2">
        <f>35596.35+235.96</f>
        <v>35832.31</v>
      </c>
    </row>
    <row r="16" spans="1:4" ht="22.5" x14ac:dyDescent="0.25">
      <c r="A16" s="5" t="s">
        <v>78</v>
      </c>
      <c r="B16" s="6" t="s">
        <v>77</v>
      </c>
      <c r="C16" s="3" t="s">
        <v>32</v>
      </c>
      <c r="D16" s="2">
        <f>D17+D18</f>
        <v>10591.02</v>
      </c>
    </row>
    <row r="17" spans="1:4" ht="22.5" x14ac:dyDescent="0.25">
      <c r="A17" s="5" t="s">
        <v>76</v>
      </c>
      <c r="B17" s="9" t="s">
        <v>75</v>
      </c>
      <c r="C17" s="3" t="s">
        <v>32</v>
      </c>
      <c r="D17" s="2">
        <v>8388.7800000000007</v>
      </c>
    </row>
    <row r="18" spans="1:4" ht="22.5" x14ac:dyDescent="0.25">
      <c r="A18" s="5" t="s">
        <v>74</v>
      </c>
      <c r="B18" s="9" t="s">
        <v>73</v>
      </c>
      <c r="C18" s="3" t="s">
        <v>32</v>
      </c>
      <c r="D18" s="2">
        <f>2185.49+16.75</f>
        <v>2202.2399999999998</v>
      </c>
    </row>
    <row r="19" spans="1:4" x14ac:dyDescent="0.25">
      <c r="A19" s="5" t="s">
        <v>72</v>
      </c>
      <c r="B19" s="6" t="s">
        <v>71</v>
      </c>
      <c r="C19" s="3" t="s">
        <v>32</v>
      </c>
      <c r="D19" s="2">
        <v>59881.9</v>
      </c>
    </row>
    <row r="20" spans="1:4" ht="22.5" x14ac:dyDescent="0.25">
      <c r="A20" s="5" t="s">
        <v>70</v>
      </c>
      <c r="B20" s="6" t="s">
        <v>69</v>
      </c>
      <c r="C20" s="3" t="s">
        <v>32</v>
      </c>
      <c r="D20" s="2"/>
    </row>
    <row r="21" spans="1:4" x14ac:dyDescent="0.25">
      <c r="A21" s="5" t="s">
        <v>68</v>
      </c>
      <c r="B21" s="6" t="s">
        <v>67</v>
      </c>
      <c r="C21" s="3" t="s">
        <v>32</v>
      </c>
      <c r="D21" s="2">
        <v>7837.37</v>
      </c>
    </row>
    <row r="22" spans="1:4" x14ac:dyDescent="0.25">
      <c r="A22" s="5" t="s">
        <v>66</v>
      </c>
      <c r="B22" s="9" t="s">
        <v>61</v>
      </c>
      <c r="C22" s="3" t="s">
        <v>32</v>
      </c>
      <c r="D22" s="2">
        <v>4428.2</v>
      </c>
    </row>
    <row r="23" spans="1:4" x14ac:dyDescent="0.25">
      <c r="A23" s="5" t="s">
        <v>65</v>
      </c>
      <c r="B23" s="9" t="s">
        <v>59</v>
      </c>
      <c r="C23" s="3" t="s">
        <v>32</v>
      </c>
      <c r="D23" s="2"/>
    </row>
    <row r="24" spans="1:4" x14ac:dyDescent="0.25">
      <c r="A24" s="5" t="s">
        <v>64</v>
      </c>
      <c r="B24" s="6" t="s">
        <v>63</v>
      </c>
      <c r="C24" s="3" t="s">
        <v>32</v>
      </c>
      <c r="D24" s="2">
        <v>4612.7299999999996</v>
      </c>
    </row>
    <row r="25" spans="1:4" x14ac:dyDescent="0.25">
      <c r="A25" s="5" t="s">
        <v>62</v>
      </c>
      <c r="B25" s="9" t="s">
        <v>61</v>
      </c>
      <c r="C25" s="3" t="s">
        <v>32</v>
      </c>
      <c r="D25" s="2"/>
    </row>
    <row r="26" spans="1:4" x14ac:dyDescent="0.25">
      <c r="A26" s="5" t="s">
        <v>60</v>
      </c>
      <c r="B26" s="9" t="s">
        <v>59</v>
      </c>
      <c r="C26" s="3" t="s">
        <v>32</v>
      </c>
      <c r="D26" s="2"/>
    </row>
    <row r="27" spans="1:4" ht="22.5" x14ac:dyDescent="0.25">
      <c r="A27" s="14" t="s">
        <v>58</v>
      </c>
      <c r="B27" s="6" t="s">
        <v>57</v>
      </c>
      <c r="C27" s="13" t="s">
        <v>32</v>
      </c>
      <c r="D27" s="2">
        <f>9731.47+24344.28</f>
        <v>34075.75</v>
      </c>
    </row>
    <row r="28" spans="1:4" ht="45" x14ac:dyDescent="0.25">
      <c r="A28" s="14"/>
      <c r="B28" s="9" t="s">
        <v>54</v>
      </c>
      <c r="C28" s="13"/>
      <c r="D28" s="12" t="s">
        <v>53</v>
      </c>
    </row>
    <row r="29" spans="1:4" ht="33.75" x14ac:dyDescent="0.25">
      <c r="A29" s="14" t="s">
        <v>56</v>
      </c>
      <c r="B29" s="6" t="s">
        <v>55</v>
      </c>
      <c r="C29" s="13" t="s">
        <v>32</v>
      </c>
      <c r="D29" s="2">
        <v>8.4</v>
      </c>
    </row>
    <row r="30" spans="1:4" ht="45" x14ac:dyDescent="0.25">
      <c r="A30" s="14"/>
      <c r="B30" s="9" t="s">
        <v>54</v>
      </c>
      <c r="C30" s="13"/>
      <c r="D30" s="12" t="s">
        <v>53</v>
      </c>
    </row>
    <row r="31" spans="1:4" ht="22.5" x14ac:dyDescent="0.25">
      <c r="A31" s="5" t="s">
        <v>52</v>
      </c>
      <c r="B31" s="6" t="s">
        <v>51</v>
      </c>
      <c r="C31" s="3" t="s">
        <v>32</v>
      </c>
      <c r="D31" s="11">
        <f>SUM(D32:D32)</f>
        <v>283104.82</v>
      </c>
    </row>
    <row r="32" spans="1:4" x14ac:dyDescent="0.25">
      <c r="A32" s="5" t="s">
        <v>50</v>
      </c>
      <c r="B32" s="10" t="s">
        <v>49</v>
      </c>
      <c r="C32" s="3" t="s">
        <v>32</v>
      </c>
      <c r="D32" s="2">
        <f>275265.27+7839.55</f>
        <v>283104.82</v>
      </c>
    </row>
    <row r="33" spans="1:4" ht="22.5" x14ac:dyDescent="0.25">
      <c r="A33" s="5" t="s">
        <v>48</v>
      </c>
      <c r="B33" s="4" t="s">
        <v>47</v>
      </c>
      <c r="C33" s="3" t="s">
        <v>32</v>
      </c>
      <c r="D33" s="2">
        <f>536992.36+17313.86</f>
        <v>554306.22</v>
      </c>
    </row>
    <row r="34" spans="1:4" ht="33.75" x14ac:dyDescent="0.25">
      <c r="A34" s="5" t="s">
        <v>46</v>
      </c>
      <c r="B34" s="6" t="s">
        <v>45</v>
      </c>
      <c r="C34" s="3" t="s">
        <v>32</v>
      </c>
      <c r="D34" s="2">
        <v>536992.36</v>
      </c>
    </row>
    <row r="35" spans="1:4" x14ac:dyDescent="0.25">
      <c r="A35" s="5" t="s">
        <v>44</v>
      </c>
      <c r="B35" s="4" t="s">
        <v>43</v>
      </c>
      <c r="C35" s="3" t="s">
        <v>32</v>
      </c>
      <c r="D35" s="2">
        <v>5153531</v>
      </c>
    </row>
    <row r="36" spans="1:4" ht="22.5" x14ac:dyDescent="0.25">
      <c r="A36" s="5" t="s">
        <v>42</v>
      </c>
      <c r="B36" s="6" t="s">
        <v>41</v>
      </c>
      <c r="C36" s="3" t="s">
        <v>32</v>
      </c>
      <c r="D36" s="2">
        <v>5153531</v>
      </c>
    </row>
    <row r="37" spans="1:4" ht="22.5" x14ac:dyDescent="0.25">
      <c r="A37" s="5" t="s">
        <v>40</v>
      </c>
      <c r="B37" s="9" t="s">
        <v>39</v>
      </c>
      <c r="C37" s="3" t="s">
        <v>32</v>
      </c>
      <c r="D37" s="2">
        <v>5153531</v>
      </c>
    </row>
    <row r="38" spans="1:4" ht="22.5" x14ac:dyDescent="0.25">
      <c r="A38" s="5" t="s">
        <v>38</v>
      </c>
      <c r="B38" s="9" t="s">
        <v>37</v>
      </c>
      <c r="C38" s="3" t="s">
        <v>32</v>
      </c>
      <c r="D38" s="2"/>
    </row>
    <row r="39" spans="1:4" x14ac:dyDescent="0.25">
      <c r="A39" s="5" t="s">
        <v>36</v>
      </c>
      <c r="B39" s="6" t="s">
        <v>35</v>
      </c>
      <c r="C39" s="3" t="s">
        <v>32</v>
      </c>
      <c r="D39" s="2"/>
    </row>
    <row r="40" spans="1:4" ht="22.5" x14ac:dyDescent="0.25">
      <c r="A40" s="5" t="s">
        <v>34</v>
      </c>
      <c r="B40" s="4" t="s">
        <v>33</v>
      </c>
      <c r="C40" s="3" t="s">
        <v>32</v>
      </c>
      <c r="D40" s="2">
        <v>784864.8</v>
      </c>
    </row>
    <row r="41" spans="1:4" ht="56.25" x14ac:dyDescent="0.25">
      <c r="A41" s="5" t="s">
        <v>31</v>
      </c>
      <c r="B41" s="4" t="s">
        <v>30</v>
      </c>
      <c r="C41" s="3" t="s">
        <v>29</v>
      </c>
      <c r="D41" s="8" t="s">
        <v>28</v>
      </c>
    </row>
    <row r="42" spans="1:4" x14ac:dyDescent="0.25">
      <c r="A42" s="5" t="s">
        <v>27</v>
      </c>
      <c r="B42" s="4" t="s">
        <v>26</v>
      </c>
      <c r="C42" s="3" t="s">
        <v>15</v>
      </c>
      <c r="D42" s="7">
        <v>21811.95</v>
      </c>
    </row>
    <row r="43" spans="1:4" x14ac:dyDescent="0.25">
      <c r="A43" s="5" t="s">
        <v>25</v>
      </c>
      <c r="B43" s="4" t="s">
        <v>24</v>
      </c>
      <c r="C43" s="3" t="s">
        <v>15</v>
      </c>
      <c r="D43" s="7"/>
    </row>
    <row r="44" spans="1:4" x14ac:dyDescent="0.25">
      <c r="A44" s="5" t="s">
        <v>23</v>
      </c>
      <c r="B44" s="4" t="s">
        <v>22</v>
      </c>
      <c r="C44" s="3" t="s">
        <v>15</v>
      </c>
      <c r="D44" s="7">
        <v>5581.21</v>
      </c>
    </row>
    <row r="45" spans="1:4" x14ac:dyDescent="0.25">
      <c r="A45" s="5" t="s">
        <v>21</v>
      </c>
      <c r="B45" s="4" t="s">
        <v>20</v>
      </c>
      <c r="C45" s="3" t="s">
        <v>15</v>
      </c>
      <c r="D45" s="7">
        <v>17609.87</v>
      </c>
    </row>
    <row r="46" spans="1:4" ht="22.5" x14ac:dyDescent="0.25">
      <c r="A46" s="5" t="s">
        <v>19</v>
      </c>
      <c r="B46" s="6" t="s">
        <v>18</v>
      </c>
      <c r="C46" s="3" t="s">
        <v>15</v>
      </c>
      <c r="D46" s="7">
        <v>14684.109999999999</v>
      </c>
    </row>
    <row r="47" spans="1:4" ht="22.5" x14ac:dyDescent="0.25">
      <c r="A47" s="5" t="s">
        <v>17</v>
      </c>
      <c r="B47" s="6" t="s">
        <v>16</v>
      </c>
      <c r="C47" s="3" t="s">
        <v>15</v>
      </c>
      <c r="D47" s="7">
        <v>2925.76</v>
      </c>
    </row>
    <row r="48" spans="1:4" x14ac:dyDescent="0.25">
      <c r="A48" s="5" t="s">
        <v>14</v>
      </c>
      <c r="B48" s="4" t="s">
        <v>13</v>
      </c>
      <c r="C48" s="3" t="s">
        <v>0</v>
      </c>
      <c r="D48" s="2">
        <v>14.14</v>
      </c>
    </row>
    <row r="49" spans="1:4" ht="22.5" x14ac:dyDescent="0.25">
      <c r="A49" s="5" t="s">
        <v>12</v>
      </c>
      <c r="B49" s="4" t="s">
        <v>11</v>
      </c>
      <c r="C49" s="3" t="s">
        <v>10</v>
      </c>
      <c r="D49" s="2">
        <v>256.04558737938004</v>
      </c>
    </row>
    <row r="50" spans="1:4" ht="33.75" x14ac:dyDescent="0.25">
      <c r="A50" s="5" t="s">
        <v>9</v>
      </c>
      <c r="B50" s="4" t="s">
        <v>8</v>
      </c>
      <c r="C50" s="3" t="s">
        <v>7</v>
      </c>
      <c r="D50" s="2">
        <v>0.65</v>
      </c>
    </row>
    <row r="51" spans="1:4" x14ac:dyDescent="0.25">
      <c r="A51" s="5" t="s">
        <v>6</v>
      </c>
      <c r="B51" s="4" t="s">
        <v>5</v>
      </c>
      <c r="C51" s="3" t="s">
        <v>0</v>
      </c>
      <c r="D51" s="2">
        <v>7.39</v>
      </c>
    </row>
    <row r="52" spans="1:4" x14ac:dyDescent="0.25">
      <c r="A52" s="5" t="s">
        <v>4</v>
      </c>
      <c r="B52" s="6" t="s">
        <v>3</v>
      </c>
      <c r="C52" s="3" t="s">
        <v>0</v>
      </c>
      <c r="D52" s="2">
        <v>8.9560815195828855E-2</v>
      </c>
    </row>
    <row r="53" spans="1:4" ht="22.5" x14ac:dyDescent="0.25">
      <c r="A53" s="5" t="s">
        <v>2</v>
      </c>
      <c r="B53" s="4" t="s">
        <v>1</v>
      </c>
      <c r="C53" s="3" t="s">
        <v>0</v>
      </c>
      <c r="D53" s="2">
        <v>70</v>
      </c>
    </row>
  </sheetData>
  <mergeCells count="9">
    <mergeCell ref="D2:D3"/>
    <mergeCell ref="A1:D1"/>
    <mergeCell ref="A29:A30"/>
    <mergeCell ref="C29:C30"/>
    <mergeCell ref="A2:A3"/>
    <mergeCell ref="B2:B3"/>
    <mergeCell ref="C2:C3"/>
    <mergeCell ref="A27:A28"/>
    <mergeCell ref="C27:C28"/>
  </mergeCells>
  <dataValidations count="7">
    <dataValidation allowBlank="1" showInputMessage="1" showErrorMessage="1" prompt="Для выбора выполните двойной щелчок левой клавиши мыши по соответствующей ячейке." sqref="D28 D30"/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B32">
      <formula1>900</formula1>
    </dataValidation>
    <dataValidation type="decimal" allowBlank="1" showErrorMessage="1" errorTitle="Ошибка" error="Допускается ввод только неотрицательных чисел!" sqref="D42:D47 D34 D50 D6 D8:D27 D29 D31:D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D35:D39 D49">
      <formula1>-9.99999999999999E+37</formula1>
      <formula2>9.99999999999999E+37</formula2>
    </dataValidation>
    <dataValidation type="decimal" allowBlank="1" showErrorMessage="1" errorTitle="Ошибка" error="Допускается ввод только действительных чисел!" sqref="D40 D33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41">
      <formula1>900</formula1>
    </dataValidation>
    <dataValidation type="decimal" allowBlank="1" showErrorMessage="1" errorTitle="Ошибка" error="Введите значение от 0 до 100%" sqref="D51:D53 D48">
      <formula1>0</formula1>
      <formula2>100</formula2>
    </dataValidation>
  </dataValidations>
  <pageMargins left="0.70866141732283472" right="0.70866141732283472" top="0.59055118110236227" bottom="0.59055118110236227" header="0.31496062992125984" footer="0.31496062992125984"/>
  <pageSetup paperSize="9" scale="89" fitToHeight="2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вс</vt:lpstr>
      <vt:lpstr>вс!Заголовки_для_печати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administrator6</dc:creator>
  <cp:lastModifiedBy>administrator6</cp:lastModifiedBy>
  <dcterms:created xsi:type="dcterms:W3CDTF">2019-07-04T07:38:27Z</dcterms:created>
  <dcterms:modified xsi:type="dcterms:W3CDTF">2019-07-04T07:40:27Z</dcterms:modified>
</cp:coreProperties>
</file>